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65" windowWidth="1729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<sst xmlns="http://schemas.openxmlformats.org/spreadsheetml/2006/main" count="61" uniqueCount="61">
  <si>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Account Name</t>
  </si>
  <si>
    <t>Adjustment</t>
  </si>
  <si>
    <t xml:space="preserve">Adjusted </t>
  </si>
  <si>
    <t>Budget</t>
  </si>
  <si>
    <t>Original budget</t>
  </si>
  <si>
    <t>BAR</t>
  </si>
  <si>
    <t>El Camino Real Academy</t>
  </si>
  <si>
    <t xml:space="preserve">  </t>
  </si>
  <si>
    <t>Governing Council Approval:___________________________________</t>
  </si>
  <si>
    <t>Date:___________________</t>
  </si>
  <si>
    <t>Instruction-Salaries Expense</t>
  </si>
  <si>
    <t>Instruction-Educational Retirement</t>
  </si>
  <si>
    <t>Instruction-ERA - Retiree Health</t>
  </si>
  <si>
    <t>Instruction-Medicare Payments</t>
  </si>
  <si>
    <t xml:space="preserve">Instruction-Vision </t>
  </si>
  <si>
    <t>Instruction-Unemployment Compensation</t>
  </si>
  <si>
    <t>BAR FY19-03</t>
  </si>
  <si>
    <t>Purpose:   To adjust budget for staffing changes and funding use changes</t>
  </si>
  <si>
    <t>Fund: Title 1</t>
  </si>
  <si>
    <t>24101-1000-51100-1010-001069-1411</t>
  </si>
  <si>
    <t>24101-1000-52111-1010-001069-0000</t>
  </si>
  <si>
    <t>24101-1000-52112-1010-001069-0000</t>
  </si>
  <si>
    <t>24101-1000-52220-1010-001069-0000</t>
  </si>
  <si>
    <t>24101-1000-52312-1010-001069-0000</t>
  </si>
  <si>
    <t>Instruction-Life</t>
  </si>
  <si>
    <t>24101-1000-52313-1010-001069-0000</t>
  </si>
  <si>
    <t>Instruction-Dental</t>
  </si>
  <si>
    <t>24101-1000-52314-1010-001069-0000</t>
  </si>
  <si>
    <t>24101-1000-52500-1010-001069-0000</t>
  </si>
  <si>
    <t>24101-1000-52710-1010-001069-0000</t>
  </si>
  <si>
    <t>Instruction-Workers Compensation Premium</t>
  </si>
  <si>
    <t>24101-1000-53414-1010-001069-0000</t>
  </si>
  <si>
    <t>Instruction-Other Professional/Technical Services</t>
  </si>
  <si>
    <t>24101-1000-56118-1010-001069-0000</t>
  </si>
  <si>
    <t>Instruction-General Supplies and Materials</t>
  </si>
  <si>
    <t>24101-1000-57332-1010-001069-0000</t>
  </si>
  <si>
    <t>Instruction-Supply Assets ($5,000 or Less)</t>
  </si>
  <si>
    <t>24101-2290-51100-0000-001069-1211</t>
  </si>
  <si>
    <t>Other Support Services-Instructional Staff-Salaries Expense</t>
  </si>
  <si>
    <t>24101-2290-52111-0000-001069-0000</t>
  </si>
  <si>
    <t>Other Support Services-Instructional Staff-Educational Retirement</t>
  </si>
  <si>
    <t>24101-2290-52112-0000-001069-0000</t>
  </si>
  <si>
    <t>Other Support Services-Instructional Staff-ERA - Retiree Health</t>
  </si>
  <si>
    <t>24101-2290-52220-0000-001069-0000</t>
  </si>
  <si>
    <t>Other Support Services-Instructional Staff-Medicare Payments</t>
  </si>
  <si>
    <t>24101-2290-52311-0000-001069-0000</t>
  </si>
  <si>
    <t>Other Support Services-Instructional Staff-Health and Medical Premiums</t>
  </si>
  <si>
    <t>24101-2290-52312-0000-001069-0000</t>
  </si>
  <si>
    <t>Other Support Services-Instructional Staff-Life</t>
  </si>
  <si>
    <t>24101-2290-52313-0000-001069-0000</t>
  </si>
  <si>
    <t>Other Support Services-Instructional Staff-Dental</t>
  </si>
  <si>
    <t>24101-2290-52314-0000-001069-0000</t>
  </si>
  <si>
    <t xml:space="preserve">Other Support Services-Instructional Staff-Vision </t>
  </si>
  <si>
    <t>24101-2290-52315-0000-001069-0000</t>
  </si>
  <si>
    <t>Other Support Services-Instructional Staff-Disability</t>
  </si>
  <si>
    <t>24101-2290-52500-0000-001069-0000</t>
  </si>
  <si>
    <t>Other Support Services-Instructional Staff-Unemployment Compensation</t>
  </si>
  <si>
    <t>24101-2290-52710-0000-001069-0000</t>
  </si>
  <si>
    <t>Other Support Services-Instructional Staff-Workers Compensation Premium</t>
  </si>
  <si>
    <t>24101-2290-52720-0000-001069-0000</t>
  </si>
  <si>
    <t>Other Support Services-Instructional Staff-Workers Compensation Employer's Fee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</si>
</sst>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&quot;$&quot;* #,##0.00000_);_(&quot;$&quot;* \(#,##0.00000\);_(&quot;$&quot;* &quot;-&quot;?????_);_(@_)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1">
      <alignment horizontal="left"/>
      <protection/>
    </xf>
    <xf numFmtId="0" fontId="2" fillId="26" borderId="1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2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0" fontId="2" fillId="26" borderId="3">
      <alignment horizontal="left"/>
      <protection/>
    </xf>
    <xf numFmtId="44" fontId="2" fillId="0" borderId="0" applyFont="0" applyFill="0" applyBorder="0" applyAlignment="0" applyProtection="0"/>
    <xf numFmtId="14" fontId="2" fillId="0" borderId="0" applyFont="0" applyFill="0" applyBorder="0" applyProtection="0">
      <alignment horizontal="left"/>
    </xf>
    <xf numFmtId="16" fontId="2" fillId="0" borderId="0" applyFont="0" applyFill="0" applyBorder="0" applyProtection="0">
      <alignment horizontal="left"/>
    </xf>
    <xf numFmtId="0" fontId="1" fillId="0" borderId="1">
      <alignment horizontal="left"/>
      <protection/>
    </xf>
    <xf numFmtId="0" fontId="1" fillId="0" borderId="1">
      <alignment horizontal="left"/>
      <protection/>
    </xf>
    <xf numFmtId="2" fontId="2" fillId="0" borderId="0" applyFill="0" applyBorder="0" applyProtection="0">
      <alignment/>
    </xf>
    <xf numFmtId="2" fontId="2" fillId="0" borderId="0" applyFill="0" applyBorder="0" applyProtection="0">
      <alignment/>
    </xf>
    <xf numFmtId="2" fontId="2" fillId="0" borderId="0" applyFill="0" applyProtection="0">
      <alignment/>
    </xf>
    <xf numFmtId="0" fontId="1" fillId="26" borderId="4">
      <alignment horizontal="left"/>
      <protection/>
    </xf>
    <xf numFmtId="0" fontId="1" fillId="26" borderId="5">
      <alignment horizontal="left"/>
      <protection/>
    </xf>
    <xf numFmtId="49" fontId="2" fillId="0" borderId="6" applyFont="0" applyFill="0" applyBorder="0" applyAlignment="0" applyProtection="0"/>
    <xf numFmtId="49" fontId="2" fillId="0" borderId="6" applyFont="0" applyFill="0" applyBorder="0" applyAlignment="0" applyProtection="0"/>
    <xf numFmtId="49" fontId="2" fillId="0" borderId="6" applyFont="0" applyFill="0" applyBorder="0" applyAlignment="0" applyProtection="0"/>
    <xf numFmtId="0" fontId="2" fillId="0" borderId="0" applyFont="0" applyFill="0" applyBorder="0" applyAlignment="0" applyProtection="0"/>
    <xf numFmtId="49" fontId="2" fillId="0" borderId="6" applyFont="0" applyFill="0" applyBorder="0" applyAlignment="0" applyProtection="0"/>
    <xf numFmtId="0" fontId="2" fillId="0" borderId="0">
      <alignment horizontal="left"/>
      <protection/>
    </xf>
    <xf numFmtId="0" fontId="1" fillId="26" borderId="7">
      <alignment horizontal="left"/>
      <protection/>
    </xf>
    <xf numFmtId="0" fontId="2" fillId="0" borderId="1">
      <alignment horizontal="left"/>
      <protection/>
    </xf>
    <xf numFmtId="0" fontId="2" fillId="0" borderId="1">
      <alignment horizontal="left"/>
      <protection/>
    </xf>
    <xf numFmtId="0" fontId="1" fillId="26" borderId="8">
      <alignment horizontal="left"/>
      <protection/>
    </xf>
    <xf numFmtId="0" fontId="1" fillId="26" borderId="9">
      <alignment horizontal="left"/>
      <protection/>
    </xf>
    <xf numFmtId="0" fontId="1" fillId="26" borderId="10">
      <alignment horizontal="left"/>
      <protection/>
    </xf>
    <xf numFmtId="0" fontId="2" fillId="0" borderId="6">
      <alignment horizontal="right"/>
      <protection/>
    </xf>
    <xf numFmtId="0" fontId="2" fillId="0" borderId="6">
      <alignment horizontal="right"/>
      <protection/>
    </xf>
    <xf numFmtId="0" fontId="24" fillId="27" borderId="0" applyNumberFormat="0" applyBorder="0" applyAlignment="0" applyProtection="0"/>
    <xf numFmtId="0" fontId="25" fillId="28" borderId="11" applyNumberFormat="0" applyAlignment="0" applyProtection="0"/>
    <xf numFmtId="0" fontId="26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1" borderId="11" applyNumberFormat="0" applyAlignment="0" applyProtection="0"/>
    <xf numFmtId="0" fontId="33" fillId="0" borderId="16" applyNumberFormat="0" applyFill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33" borderId="17" applyNumberFormat="0" applyFont="0" applyAlignment="0" applyProtection="0"/>
    <xf numFmtId="0" fontId="35" fillId="28" borderId="1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4" fontId="2" fillId="0" borderId="0" xfId="80" applyFont="1" applyAlignment="1">
      <alignment/>
    </xf>
    <xf numFmtId="0" fontId="1" fillId="0" borderId="0" xfId="95" applyFont="1">
      <alignment/>
      <protection/>
    </xf>
    <xf numFmtId="0" fontId="2" fillId="0" borderId="0" xfId="95">
      <alignment/>
      <protection/>
    </xf>
    <xf numFmtId="0" fontId="1" fillId="0" borderId="1" xfId="54" applyBorder="1">
      <alignment horizontal="left"/>
      <protection/>
    </xf>
    <xf numFmtId="44" fontId="1" fillId="0" borderId="1" xfId="80" applyFont="1" applyBorder="1" applyAlignment="1">
      <alignment horizontal="center"/>
    </xf>
    <xf numFmtId="0" fontId="1" fillId="0" borderId="0" xfId="95" applyFont="1" applyBorder="1">
      <alignment/>
      <protection/>
    </xf>
    <xf numFmtId="0" fontId="1" fillId="26" borderId="10" xfId="72">
      <alignment horizontal="left"/>
      <protection/>
    </xf>
    <xf numFmtId="0" fontId="2" fillId="26" borderId="1" xfId="39">
      <alignment horizontal="left"/>
      <protection/>
    </xf>
    <xf numFmtId="0" fontId="2" fillId="26" borderId="3" xfId="46">
      <alignment horizontal="left"/>
      <protection/>
    </xf>
    <xf numFmtId="44" fontId="1" fillId="0" borderId="0" xfId="80" applyFont="1" applyAlignment="1">
      <alignment horizontal="center"/>
    </xf>
    <xf numFmtId="0" fontId="2" fillId="0" borderId="0" xfId="95" applyFont="1">
      <alignment/>
      <protection/>
    </xf>
    <xf numFmtId="0" fontId="1" fillId="26" borderId="8" xfId="70" applyFont="1">
      <alignment horizontal="left"/>
      <protection/>
    </xf>
    <xf numFmtId="0" fontId="1" fillId="0" borderId="1" xfId="95" applyFont="1" applyBorder="1">
      <alignment/>
      <protection/>
    </xf>
    <xf numFmtId="44" fontId="1" fillId="0" borderId="0" xfId="80" applyFont="1" applyBorder="1" applyAlignment="1">
      <alignment/>
    </xf>
    <xf numFmtId="0" fontId="2" fillId="0" borderId="0" xfId="0" applyFont="1" applyAlignment="1">
      <alignment/>
    </xf>
    <xf numFmtId="44" fontId="2" fillId="0" borderId="0" xfId="80" applyFont="1" applyAlignment="1">
      <alignment/>
    </xf>
    <xf numFmtId="44" fontId="1" fillId="0" borderId="0" xfId="80" applyFont="1" applyAlignment="1">
      <alignment horizontal="center"/>
    </xf>
    <xf numFmtId="44" fontId="1" fillId="0" borderId="1" xfId="80" applyFont="1" applyBorder="1" applyAlignment="1">
      <alignment horizontal="center"/>
    </xf>
    <xf numFmtId="0" fontId="0" fillId="0" borderId="0" xfId="0" applyFont="1" applyAlignment="1">
      <alignment/>
    </xf>
    <xf numFmtId="44" fontId="2" fillId="0" borderId="0" xfId="80" applyFont="1" applyBorder="1" applyAlignment="1">
      <alignment/>
    </xf>
    <xf numFmtId="44" fontId="2" fillId="0" borderId="5" xfId="80" applyFont="1" applyBorder="1" applyAlignment="1">
      <alignment/>
    </xf>
    <xf numFmtId="44" fontId="2" fillId="0" borderId="0" xfId="51" applyFont="1" applyAlignment="1">
      <alignment/>
    </xf>
    <xf numFmtId="44" fontId="2" fillId="0" borderId="20" xfId="80" applyFont="1" applyBorder="1" applyAlignment="1">
      <alignment/>
    </xf>
    <xf numFmtId="49" fontId="2" fillId="0" borderId="0" xfId="61" applyFont="1" applyBorder="1" applyAlignment="1">
      <alignment/>
    </xf>
    <xf numFmtId="0" fontId="1" fillId="0" borderId="0" xfId="95" applyFont="1" applyAlignment="1">
      <alignment horizontal="left" wrapText="1"/>
      <protection/>
    </xf>
    <xf numFmtId="49" fontId="2" fillId="0" borderId="0" xfId="61" applyFont="1" applyBorder="1" applyAlignment="1">
      <alignment/>
    </xf>
    <xf numFmtId="44" fontId="2" fillId="0" borderId="0" xfId="51" applyFont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2" xfId="40"/>
    <cellStyle name="ALSTEC Bottom Left" xfId="41"/>
    <cellStyle name="ALSTEC Bottom Left 2" xfId="42"/>
    <cellStyle name="ALSTEC Bottom Left 3" xfId="43"/>
    <cellStyle name="ALSTEC Bottom Left 4" xfId="44"/>
    <cellStyle name="ALSTEC Bottom Left 5" xfId="45"/>
    <cellStyle name="ALSTEC Bottom Right" xfId="46"/>
    <cellStyle name="ALSTEC Bottom Right 2" xfId="47"/>
    <cellStyle name="ALSTEC Bottom Right 3" xfId="48"/>
    <cellStyle name="ALSTEC Bottom Right 4" xfId="49"/>
    <cellStyle name="ALSTEC Bottom Right 5" xfId="50"/>
    <cellStyle name="ALSTEC Currency" xfId="51"/>
    <cellStyle name="ALSTEC Date" xfId="52"/>
    <cellStyle name="ALSTEC Date 2" xfId="53"/>
    <cellStyle name="ALSTEC Detail Header" xfId="54"/>
    <cellStyle name="ALSTEC Detail Header 2" xfId="55"/>
    <cellStyle name="ALSTEC DOUBLE" xfId="56"/>
    <cellStyle name="ALSTEC DOUBLE 2" xfId="57"/>
    <cellStyle name="ALSTEC DOUBLE 3" xfId="58"/>
    <cellStyle name="ALSTEC Left" xfId="59"/>
    <cellStyle name="ALSTEC Middle" xfId="60"/>
    <cellStyle name="ALSTEC Normal" xfId="61"/>
    <cellStyle name="ALSTEC Normal 2" xfId="62"/>
    <cellStyle name="ALSTEC Normal 3" xfId="63"/>
    <cellStyle name="ALSTEC Normal 4" xfId="64"/>
    <cellStyle name="ALSTEC Normal_Cash Disburements" xfId="65"/>
    <cellStyle name="ALSTEC Report Body" xfId="66"/>
    <cellStyle name="ALSTEC Right" xfId="67"/>
    <cellStyle name="ALSTEC Subtotal" xfId="68"/>
    <cellStyle name="ALSTEC Subtotal 2" xfId="69"/>
    <cellStyle name="ALSTEC Top" xfId="70"/>
    <cellStyle name="ALSTEC Top Left" xfId="71"/>
    <cellStyle name="ALSTEC Top Right" xfId="72"/>
    <cellStyle name="ALSTEC Total" xfId="73"/>
    <cellStyle name="ALSTEC Total 2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xplanatory Text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Linked Cell" xfId="91"/>
    <cellStyle name="Neutral" xfId="92"/>
    <cellStyle name="Normal 2" xfId="93"/>
    <cellStyle name="Normal 3" xfId="94"/>
    <cellStyle name="Normal_Sheet1" xfId="95"/>
    <cellStyle name="Note" xfId="96"/>
    <cellStyle name="Output" xfId="97"/>
    <cellStyle name="Percent" xfId="98"/>
    <cellStyle name="Title" xfId="99"/>
    <cellStyle name="Total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115" zoomScaleNormal="115" zoomScalePageLayoutView="0" workbookViewId="0" topLeftCell="A1">
      <selection activeCell="B34" sqref="B34"/>
    </sheetView>
  </sheetViews>
  <sheetFormatPr defaultColWidth="9.140625" defaultRowHeight="12.75"/>
  <cols>
    <col min="1" max="1" width="28.28125" style="0" customWidth="1"/>
    <col min="2" max="2" width="39.00390625" style="0" customWidth="1"/>
    <col min="3" max="3" width="13.421875" style="0" customWidth="1"/>
    <col min="4" max="5" width="13.28125" style="15" customWidth="1"/>
    <col min="6" max="6" width="12.28125" style="0" bestFit="1" customWidth="1"/>
    <col min="7" max="7" width="11.28125" style="0" customWidth="1"/>
  </cols>
  <sheetData>
    <row r="1" spans="1:3" ht="12.75">
      <c r="A1" s="25" t="s">
        <v>6</v>
      </c>
      <c r="B1" s="25"/>
      <c r="C1" s="25"/>
    </row>
    <row r="2" spans="1:3" ht="12.75">
      <c r="A2" s="2" t="s">
        <v>16</v>
      </c>
      <c r="B2" s="3"/>
      <c r="C2" s="3"/>
    </row>
    <row r="3" spans="1:3" ht="12.75">
      <c r="A3" s="2"/>
      <c r="B3" s="3"/>
      <c r="C3" s="3"/>
    </row>
    <row r="4" ht="12.75">
      <c r="A4" s="19" t="s">
        <v>17</v>
      </c>
    </row>
    <row r="5" ht="12.75">
      <c r="A5" s="19" t="s">
        <v>7</v>
      </c>
    </row>
    <row r="6" spans="1:5" ht="12.75">
      <c r="A6" s="12" t="s">
        <v>18</v>
      </c>
      <c r="B6" s="7"/>
      <c r="C6" s="1"/>
      <c r="D6" s="16"/>
      <c r="E6" s="16"/>
    </row>
    <row r="7" spans="1:5" ht="12.75">
      <c r="A7" s="8">
        <v>24101</v>
      </c>
      <c r="B7" s="9"/>
      <c r="C7" s="1"/>
      <c r="D7" s="16"/>
      <c r="E7" s="16"/>
    </row>
    <row r="8" spans="1:5" ht="12.75">
      <c r="A8" s="3"/>
      <c r="B8" s="11"/>
      <c r="C8" s="10"/>
      <c r="D8" s="17" t="s">
        <v>5</v>
      </c>
      <c r="E8" s="17" t="s">
        <v>2</v>
      </c>
    </row>
    <row r="9" spans="1:5" ht="12.75">
      <c r="A9" s="4" t="s">
        <v>0</v>
      </c>
      <c r="B9" s="13"/>
      <c r="C9" s="5" t="s">
        <v>4</v>
      </c>
      <c r="D9" s="18" t="s">
        <v>1</v>
      </c>
      <c r="E9" s="18" t="s">
        <v>3</v>
      </c>
    </row>
    <row r="10" spans="1:5" ht="12.75">
      <c r="A10" s="2"/>
      <c r="B10" s="6"/>
      <c r="C10" s="14"/>
      <c r="D10"/>
      <c r="E10"/>
    </row>
    <row r="11" spans="1:5" ht="12.75">
      <c r="A11" s="24" t="s">
        <v>19</v>
      </c>
      <c r="B11" s="24" t="s">
        <v>10</v>
      </c>
      <c r="C11" s="22">
        <v>0</v>
      </c>
      <c r="D11" s="22">
        <v>44863</v>
      </c>
      <c r="E11" s="22">
        <f>C11+D11</f>
        <v>44863</v>
      </c>
    </row>
    <row r="12" spans="1:5" ht="12.75">
      <c r="A12" s="24" t="s">
        <v>20</v>
      </c>
      <c r="B12" s="24" t="s">
        <v>11</v>
      </c>
      <c r="C12" s="22">
        <v>0</v>
      </c>
      <c r="D12" s="22">
        <v>6236</v>
      </c>
      <c r="E12" s="22">
        <f aca="true" t="shared" si="0" ref="E12:E22">C12+D12</f>
        <v>6236</v>
      </c>
    </row>
    <row r="13" spans="1:5" ht="12.75">
      <c r="A13" s="24" t="s">
        <v>21</v>
      </c>
      <c r="B13" s="24" t="s">
        <v>12</v>
      </c>
      <c r="C13" s="22">
        <v>0</v>
      </c>
      <c r="D13" s="22">
        <v>898</v>
      </c>
      <c r="E13" s="22">
        <f t="shared" si="0"/>
        <v>898</v>
      </c>
    </row>
    <row r="14" spans="1:5" ht="12.75">
      <c r="A14" s="24" t="s">
        <v>22</v>
      </c>
      <c r="B14" s="24" t="s">
        <v>13</v>
      </c>
      <c r="C14" s="22">
        <v>0</v>
      </c>
      <c r="D14" s="22">
        <v>651</v>
      </c>
      <c r="E14" s="22">
        <f t="shared" si="0"/>
        <v>651</v>
      </c>
    </row>
    <row r="15" spans="1:5" ht="12.75">
      <c r="A15" s="24" t="s">
        <v>23</v>
      </c>
      <c r="B15" s="24" t="s">
        <v>24</v>
      </c>
      <c r="C15" s="22">
        <v>0</v>
      </c>
      <c r="D15" s="22">
        <v>113</v>
      </c>
      <c r="E15" s="22">
        <f t="shared" si="0"/>
        <v>113</v>
      </c>
    </row>
    <row r="16" spans="1:5" ht="12.75">
      <c r="A16" s="24" t="s">
        <v>25</v>
      </c>
      <c r="B16" s="24" t="s">
        <v>26</v>
      </c>
      <c r="C16" s="22">
        <v>0</v>
      </c>
      <c r="D16" s="22">
        <v>373</v>
      </c>
      <c r="E16" s="22">
        <f t="shared" si="0"/>
        <v>373</v>
      </c>
    </row>
    <row r="17" spans="1:5" ht="12.75">
      <c r="A17" s="24" t="s">
        <v>27</v>
      </c>
      <c r="B17" s="24" t="s">
        <v>14</v>
      </c>
      <c r="C17" s="22">
        <v>0</v>
      </c>
      <c r="D17" s="22">
        <v>76</v>
      </c>
      <c r="E17" s="22">
        <f t="shared" si="0"/>
        <v>76</v>
      </c>
    </row>
    <row r="18" spans="1:5" ht="12.75">
      <c r="A18" s="24" t="s">
        <v>28</v>
      </c>
      <c r="B18" s="24" t="s">
        <v>15</v>
      </c>
      <c r="C18" s="22">
        <v>0</v>
      </c>
      <c r="D18" s="22">
        <v>147</v>
      </c>
      <c r="E18" s="22">
        <f t="shared" si="0"/>
        <v>147</v>
      </c>
    </row>
    <row r="19" spans="1:5" ht="12.75">
      <c r="A19" s="24" t="s">
        <v>29</v>
      </c>
      <c r="B19" s="24" t="s">
        <v>30</v>
      </c>
      <c r="C19" s="22">
        <v>0</v>
      </c>
      <c r="D19" s="22">
        <v>34</v>
      </c>
      <c r="E19" s="22">
        <f t="shared" si="0"/>
        <v>34</v>
      </c>
    </row>
    <row r="20" spans="1:5" ht="12.75">
      <c r="A20" s="24" t="s">
        <v>31</v>
      </c>
      <c r="B20" s="24" t="s">
        <v>32</v>
      </c>
      <c r="C20" s="22">
        <v>0</v>
      </c>
      <c r="D20" s="22">
        <v>4781</v>
      </c>
      <c r="E20" s="22">
        <f t="shared" si="0"/>
        <v>4781</v>
      </c>
    </row>
    <row r="21" spans="1:5" ht="12.75">
      <c r="A21" s="24" t="s">
        <v>33</v>
      </c>
      <c r="B21" s="24" t="s">
        <v>34</v>
      </c>
      <c r="C21" s="22">
        <v>0</v>
      </c>
      <c r="D21" s="22">
        <v>3109</v>
      </c>
      <c r="E21" s="22">
        <f t="shared" si="0"/>
        <v>3109</v>
      </c>
    </row>
    <row r="22" spans="1:5" ht="12.75">
      <c r="A22" s="24" t="s">
        <v>35</v>
      </c>
      <c r="B22" s="24" t="s">
        <v>36</v>
      </c>
      <c r="C22" s="22">
        <v>0</v>
      </c>
      <c r="D22" s="22">
        <v>32605</v>
      </c>
      <c r="E22" s="22">
        <f t="shared" si="0"/>
        <v>32605</v>
      </c>
    </row>
    <row r="23" spans="1:5" ht="12.75">
      <c r="A23" s="24"/>
      <c r="B23" s="24"/>
      <c r="C23" s="22"/>
      <c r="D23" s="22"/>
      <c r="E23" s="22"/>
    </row>
    <row r="24" spans="1:5" ht="13.5" thickBot="1">
      <c r="A24" s="2"/>
      <c r="B24" s="6"/>
      <c r="C24" s="23">
        <f>SUM(C11:C23)</f>
        <v>0</v>
      </c>
      <c r="D24" s="23">
        <f>SUM(D11:D23)</f>
        <v>93886</v>
      </c>
      <c r="E24" s="23">
        <f>SUM(E11:E23)</f>
        <v>93886</v>
      </c>
    </row>
    <row r="25" spans="1:5" ht="13.5" thickTop="1">
      <c r="A25" s="2"/>
      <c r="B25" s="6"/>
      <c r="C25" s="14"/>
      <c r="D25"/>
      <c r="E25"/>
    </row>
    <row r="26" spans="1:6" ht="12.75">
      <c r="A26" s="26" t="s">
        <v>37</v>
      </c>
      <c r="B26" s="26" t="s">
        <v>38</v>
      </c>
      <c r="C26" s="27">
        <v>79638</v>
      </c>
      <c r="D26" s="27">
        <f>-(79638-9039)</f>
        <v>-70599</v>
      </c>
      <c r="E26" s="27">
        <f aca="true" t="shared" si="1" ref="E26:E37">C26+D26</f>
        <v>9039</v>
      </c>
      <c r="F26" s="27"/>
    </row>
    <row r="27" spans="1:6" ht="12.75">
      <c r="A27" s="26" t="s">
        <v>39</v>
      </c>
      <c r="B27" s="26" t="s">
        <v>40</v>
      </c>
      <c r="C27" s="27">
        <v>9746</v>
      </c>
      <c r="D27" s="27">
        <f>-(9746-1256)</f>
        <v>-8490</v>
      </c>
      <c r="E27" s="27">
        <f t="shared" si="1"/>
        <v>1256</v>
      </c>
      <c r="F27" s="27"/>
    </row>
    <row r="28" spans="1:6" ht="12.75">
      <c r="A28" s="26" t="s">
        <v>41</v>
      </c>
      <c r="B28" s="26" t="s">
        <v>42</v>
      </c>
      <c r="C28" s="27">
        <v>1402</v>
      </c>
      <c r="D28" s="27">
        <f>-(1402-181)</f>
        <v>-1221</v>
      </c>
      <c r="E28" s="27">
        <f t="shared" si="1"/>
        <v>181</v>
      </c>
      <c r="F28" s="27"/>
    </row>
    <row r="29" spans="1:6" ht="12.75">
      <c r="A29" s="26" t="s">
        <v>43</v>
      </c>
      <c r="B29" s="26" t="s">
        <v>44</v>
      </c>
      <c r="C29" s="27">
        <v>1155</v>
      </c>
      <c r="D29" s="27">
        <f>-(1155-130)</f>
        <v>-1025</v>
      </c>
      <c r="E29" s="27">
        <f t="shared" si="1"/>
        <v>130</v>
      </c>
      <c r="F29" s="27"/>
    </row>
    <row r="30" spans="1:6" ht="12.75">
      <c r="A30" s="26" t="s">
        <v>45</v>
      </c>
      <c r="B30" s="26" t="s">
        <v>46</v>
      </c>
      <c r="C30" s="27">
        <v>10599</v>
      </c>
      <c r="D30" s="27">
        <f>-(10599-193)</f>
        <v>-10406</v>
      </c>
      <c r="E30" s="27">
        <f t="shared" si="1"/>
        <v>193</v>
      </c>
      <c r="F30" s="27"/>
    </row>
    <row r="31" spans="1:6" ht="12.75">
      <c r="A31" s="26" t="s">
        <v>47</v>
      </c>
      <c r="B31" s="26" t="s">
        <v>48</v>
      </c>
      <c r="C31" s="27">
        <v>120</v>
      </c>
      <c r="D31" s="27">
        <f>-(120-5)</f>
        <v>-115</v>
      </c>
      <c r="E31" s="27">
        <f t="shared" si="1"/>
        <v>5</v>
      </c>
      <c r="F31" s="27"/>
    </row>
    <row r="32" spans="1:6" ht="12.75">
      <c r="A32" s="26" t="s">
        <v>49</v>
      </c>
      <c r="B32" s="26" t="s">
        <v>50</v>
      </c>
      <c r="C32" s="27">
        <v>384</v>
      </c>
      <c r="D32" s="27">
        <f>-(384-16)</f>
        <v>-368</v>
      </c>
      <c r="E32" s="27">
        <f t="shared" si="1"/>
        <v>16</v>
      </c>
      <c r="F32" s="27"/>
    </row>
    <row r="33" spans="1:6" ht="12.75">
      <c r="A33" s="26" t="s">
        <v>51</v>
      </c>
      <c r="B33" s="26" t="s">
        <v>52</v>
      </c>
      <c r="C33" s="27">
        <v>48</v>
      </c>
      <c r="D33" s="27">
        <v>-48</v>
      </c>
      <c r="E33" s="27">
        <f t="shared" si="1"/>
        <v>0</v>
      </c>
      <c r="F33" s="27"/>
    </row>
    <row r="34" spans="1:6" ht="12.75">
      <c r="A34" s="26" t="s">
        <v>53</v>
      </c>
      <c r="B34" s="26" t="s">
        <v>54</v>
      </c>
      <c r="C34" s="27">
        <v>0</v>
      </c>
      <c r="D34" s="27">
        <v>10</v>
      </c>
      <c r="E34" s="27">
        <f t="shared" si="1"/>
        <v>10</v>
      </c>
      <c r="F34" s="27"/>
    </row>
    <row r="35" spans="1:6" ht="12.75">
      <c r="A35" s="26" t="s">
        <v>55</v>
      </c>
      <c r="B35" s="26" t="s">
        <v>56</v>
      </c>
      <c r="C35" s="27">
        <v>160</v>
      </c>
      <c r="D35" s="27">
        <v>-160</v>
      </c>
      <c r="E35" s="27">
        <f t="shared" si="1"/>
        <v>0</v>
      </c>
      <c r="F35" s="27"/>
    </row>
    <row r="36" spans="1:6" ht="12.75">
      <c r="A36" s="26" t="s">
        <v>57</v>
      </c>
      <c r="B36" s="26" t="s">
        <v>58</v>
      </c>
      <c r="C36" s="27">
        <v>1428</v>
      </c>
      <c r="D36" s="27">
        <v>-1428</v>
      </c>
      <c r="E36" s="27">
        <f t="shared" si="1"/>
        <v>0</v>
      </c>
      <c r="F36" s="27"/>
    </row>
    <row r="37" spans="1:6" ht="12.75">
      <c r="A37" s="26" t="s">
        <v>59</v>
      </c>
      <c r="B37" s="26" t="s">
        <v>60</v>
      </c>
      <c r="C37" s="27">
        <v>40</v>
      </c>
      <c r="D37" s="27">
        <f>-40+4</f>
        <v>-36</v>
      </c>
      <c r="E37" s="27">
        <f t="shared" si="1"/>
        <v>4</v>
      </c>
      <c r="F37" s="27"/>
    </row>
    <row r="38" spans="1:6" ht="12.75">
      <c r="A38" s="26"/>
      <c r="B38" s="26"/>
      <c r="C38" s="27"/>
      <c r="D38" s="27"/>
      <c r="E38" s="27"/>
      <c r="F38" s="27"/>
    </row>
    <row r="39" spans="2:5" ht="12.75">
      <c r="B39" s="15"/>
      <c r="C39" s="21">
        <f>SUM(C26:C38)</f>
        <v>104720</v>
      </c>
      <c r="D39" s="21">
        <f>SUM(D26:D38)</f>
        <v>-93886</v>
      </c>
      <c r="E39" s="21">
        <f>SUM(E26:E38)</f>
        <v>10834</v>
      </c>
    </row>
    <row r="40" spans="2:5" ht="12.75">
      <c r="B40" s="15"/>
      <c r="C40" s="20"/>
      <c r="D40" s="20"/>
      <c r="E40" s="20"/>
    </row>
    <row r="41" spans="2:5" ht="12.75">
      <c r="B41" s="15"/>
      <c r="C41" s="20"/>
      <c r="D41" s="20"/>
      <c r="E41" s="20"/>
    </row>
    <row r="42" spans="2:5" ht="12.75">
      <c r="B42" s="15"/>
      <c r="C42" s="20"/>
      <c r="D42" s="20"/>
      <c r="E42" s="20"/>
    </row>
    <row r="43" spans="2:5" ht="12.75">
      <c r="B43" s="15"/>
      <c r="D43"/>
      <c r="E43"/>
    </row>
    <row r="44" spans="1:5" ht="12.75">
      <c r="A44" t="s">
        <v>8</v>
      </c>
      <c r="B44" s="15"/>
      <c r="C44" t="s">
        <v>9</v>
      </c>
      <c r="D44"/>
      <c r="E44"/>
    </row>
    <row r="45" spans="2:5" ht="12.75">
      <c r="B45" s="15"/>
      <c r="D45"/>
      <c r="E45"/>
    </row>
  </sheetData>
  <sheetProtection/>
  <mergeCells count="1">
    <mergeCell ref="A1:C1"/>
  </mergeCells>
  <printOptions/>
  <pageMargins left="0.7" right="0.7" top="1" bottom="1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mary.scofield</dc:creator>
  <cp:keywords/>
  <dc:description/>
  <cp:lastModifiedBy>Mary Scofield</cp:lastModifiedBy>
  <cp:lastPrinted>2018-07-10T18:10:12Z</cp:lastPrinted>
  <dcterms:created xsi:type="dcterms:W3CDTF">2007-01-04T17:42:16Z</dcterms:created>
  <dcterms:modified xsi:type="dcterms:W3CDTF">2018-09-04T18:25:05Z</dcterms:modified>
  <cp:category/>
  <cp:version/>
  <cp:contentType/>
  <cp:contentStatus/>
</cp:coreProperties>
</file>